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ACKSON\JPS\EDUCAÇÃO\PLANILHAS\"/>
    </mc:Choice>
  </mc:AlternateContent>
  <bookViews>
    <workbookView xWindow="0" yWindow="0" windowWidth="17925" windowHeight="9630" tabRatio="777"/>
  </bookViews>
  <sheets>
    <sheet name="PAEDI" sheetId="2" r:id="rId1"/>
  </sheets>
  <definedNames>
    <definedName name="_xlnm.Print_Area" localSheetId="0">PAEDI!$A$1:$D$89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D64" i="2"/>
  <c r="D9" i="2"/>
  <c r="D80" i="2" s="1"/>
  <c r="D40" i="2" l="1"/>
  <c r="D84" i="2"/>
  <c r="D14" i="2"/>
  <c r="D15" i="2"/>
  <c r="D56" i="2"/>
  <c r="D83" i="2" l="1"/>
  <c r="D17" i="2"/>
  <c r="D38" i="2" s="1"/>
  <c r="D21" i="2" l="1"/>
  <c r="D23" i="2"/>
  <c r="D22" i="2"/>
  <c r="D24" i="2"/>
  <c r="D25" i="2" l="1"/>
  <c r="D39" i="2" s="1"/>
  <c r="D41" i="2" l="1"/>
  <c r="D46" i="2" l="1"/>
  <c r="D48" i="2"/>
  <c r="D49" i="2"/>
  <c r="D45" i="2"/>
  <c r="D47" i="2"/>
  <c r="D81" i="2"/>
  <c r="D50" i="2" l="1"/>
  <c r="D82" i="2" s="1"/>
  <c r="D85" i="2" s="1"/>
  <c r="D68" i="2" l="1"/>
  <c r="D69" i="2"/>
  <c r="D73" i="2"/>
  <c r="D71" i="2"/>
  <c r="D72" i="2"/>
  <c r="D75" i="2"/>
  <c r="D74" i="2"/>
  <c r="D76" i="2" l="1"/>
  <c r="D86" i="2" l="1"/>
  <c r="D87" i="2" l="1"/>
  <c r="D88" i="2" s="1"/>
  <c r="D89" i="2" s="1"/>
</calcChain>
</file>

<file path=xl/sharedStrings.xml><?xml version="1.0" encoding="utf-8"?>
<sst xmlns="http://schemas.openxmlformats.org/spreadsheetml/2006/main" count="138" uniqueCount="79">
  <si>
    <t>A</t>
  </si>
  <si>
    <t>B</t>
  </si>
  <si>
    <t>C</t>
  </si>
  <si>
    <t>D</t>
  </si>
  <si>
    <t>E</t>
  </si>
  <si>
    <t>F</t>
  </si>
  <si>
    <t>Salário Base</t>
  </si>
  <si>
    <t>Adicional de Periculosidade</t>
  </si>
  <si>
    <t>Adicional de Insalubridade</t>
  </si>
  <si>
    <t>Adicional Noturno</t>
  </si>
  <si>
    <t>Adicional de Hora Noturno Reduzida</t>
  </si>
  <si>
    <t>Outros</t>
  </si>
  <si>
    <t>Modulo 1 - Composição da Remuneração</t>
  </si>
  <si>
    <t>Valor (R$)</t>
  </si>
  <si>
    <t>Modulo 2 - Encargos e Benefícios Anuais, Mensais e Diários</t>
  </si>
  <si>
    <t>2.1</t>
  </si>
  <si>
    <t>Submódulo 2.1 - 13º Salário, Férias e Adicional de Férias</t>
  </si>
  <si>
    <t>TOTAL</t>
  </si>
  <si>
    <t>13º Salário, Férias e Adicional de Férias</t>
  </si>
  <si>
    <t>%</t>
  </si>
  <si>
    <t>13º Salário</t>
  </si>
  <si>
    <t>Férias e Adicional de Férias</t>
  </si>
  <si>
    <t>Incidência do Módulo 2.2</t>
  </si>
  <si>
    <t>-</t>
  </si>
  <si>
    <t>2.2</t>
  </si>
  <si>
    <t>Submódulo 2.2 - GPS, FGTS e outras contribuições</t>
  </si>
  <si>
    <t>INSS</t>
  </si>
  <si>
    <t>Salário Educação</t>
  </si>
  <si>
    <t>SAT</t>
  </si>
  <si>
    <t>FGTS</t>
  </si>
  <si>
    <t>Submódulo 2.3 - Benefícios Mensais e Diários</t>
  </si>
  <si>
    <t>Benefícios Mensais e Diários</t>
  </si>
  <si>
    <t>Transporte</t>
  </si>
  <si>
    <t>Auxilio-Refeição/Alimentação</t>
  </si>
  <si>
    <t>Cesta Básica</t>
  </si>
  <si>
    <t>Quadro Resumo do Módulo 2 - Encargos e Benefícios Anuais, Mensais e Diários</t>
  </si>
  <si>
    <t>Encargos e Benefícios Anuais, Mensais e Diários</t>
  </si>
  <si>
    <t>2.3</t>
  </si>
  <si>
    <t>GPS, FGTS e outras contribuições</t>
  </si>
  <si>
    <t>Modulo 3 - Provisão para Rescisão</t>
  </si>
  <si>
    <t>Provisão para Rescisão</t>
  </si>
  <si>
    <t>Aviso Prévio Indenizado com Probabilidade (50%)</t>
  </si>
  <si>
    <t>Aviso Prévio Indenizado - API</t>
  </si>
  <si>
    <t>Multa do FGTS do API</t>
  </si>
  <si>
    <t>Aviso Prévio Trabalhado com Probabilidade (50%)</t>
  </si>
  <si>
    <t>Multa do FGTS do APT</t>
  </si>
  <si>
    <t>Modulo 4 - Custos de Reposição do Profissional Ausente</t>
  </si>
  <si>
    <t>Substituto nas Ausências Legais</t>
  </si>
  <si>
    <t>Dias</t>
  </si>
  <si>
    <t>Custo de Reposição do Profissional Ausente</t>
  </si>
  <si>
    <t>Submódulo 4 - Substituto nas Ausências Legais</t>
  </si>
  <si>
    <t>Modulo 5 - Insumos Diversos</t>
  </si>
  <si>
    <t>Insumos Diversos</t>
  </si>
  <si>
    <t>Modulo 6 - Custos Indiretos, Tributos e Lucro</t>
  </si>
  <si>
    <t>Custos Indiretos, Tributos e Lucro</t>
  </si>
  <si>
    <t>Custos Indiretos</t>
  </si>
  <si>
    <t>Lucro</t>
  </si>
  <si>
    <t>Tributos</t>
  </si>
  <si>
    <t>C.2. Tributos Municipais - ISS</t>
  </si>
  <si>
    <t>QUADRO RESUMO DO CUSTO POR EMPREGADO</t>
  </si>
  <si>
    <t>Mão de obra vinculada à execução contratual (valor por empregado)</t>
  </si>
  <si>
    <t>Subtotal (A + B + C + D + E)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</si>
  <si>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</si>
  <si>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</si>
  <si>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</si>
  <si>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</si>
  <si>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</si>
  <si>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Módulo 6 - Custos Indiretos, Tributos e Lucro</t>
  </si>
  <si>
    <t>Valor Total mensal por Empregado</t>
  </si>
  <si>
    <t>Valor Total para 12 meses</t>
  </si>
  <si>
    <t>Uniformes</t>
  </si>
  <si>
    <t>Equipamentos e Ferramentas</t>
  </si>
  <si>
    <t>Equipamentos de Proteção Individual</t>
  </si>
  <si>
    <t>C.1. Tributos Federais - DAS</t>
  </si>
  <si>
    <t>Auxilio Saúde</t>
  </si>
  <si>
    <t>Contribuição Sindical</t>
  </si>
  <si>
    <t>Material</t>
  </si>
  <si>
    <t>Modulo 1 - Composição da Remuneração - PROFISSIONAL DE APOIO A EDUCAÇÃO INFANTIL</t>
  </si>
  <si>
    <t>Valor Total mensal para 16 Funcionários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</si>
</sst>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0.0%"/>
    <numFmt numFmtId="165" formatCode="_-&quot;R$&quot;\ * #,##0.000_-;\-&quot;R$&quot;\ * #,##0.0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1" applyFont="1"/>
    <xf numFmtId="44" fontId="3" fillId="0" borderId="0" xfId="1" applyFont="1"/>
    <xf numFmtId="164" fontId="0" fillId="0" borderId="1" xfId="2" applyNumberFormat="1" applyFont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44" fontId="3" fillId="7" borderId="1" xfId="1" applyFont="1" applyFill="1" applyBorder="1"/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3" fillId="0" borderId="1" xfId="1" applyFont="1" applyBorder="1"/>
    <xf numFmtId="0" fontId="0" fillId="0" borderId="1" xfId="0" applyBorder="1"/>
    <xf numFmtId="44" fontId="3" fillId="5" borderId="1" xfId="1" applyFont="1" applyFill="1" applyBorder="1"/>
    <xf numFmtId="0" fontId="3" fillId="3" borderId="1" xfId="0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44" fontId="0" fillId="6" borderId="1" xfId="1" applyFont="1" applyFill="1" applyBorder="1"/>
    <xf numFmtId="44" fontId="3" fillId="3" borderId="1" xfId="1" applyFont="1" applyFill="1" applyBorder="1" applyAlignment="1">
      <alignment horizontal="center"/>
    </xf>
    <xf numFmtId="164" fontId="3" fillId="0" borderId="0" xfId="2" applyNumberFormat="1" applyFont="1" applyAlignment="1">
      <alignment horizontal="center"/>
    </xf>
    <xf numFmtId="164" fontId="3" fillId="3" borderId="1" xfId="2" applyNumberFormat="1" applyFont="1" applyFill="1" applyBorder="1" applyAlignment="1">
      <alignment horizontal="center"/>
    </xf>
    <xf numFmtId="164" fontId="0" fillId="5" borderId="1" xfId="2" applyNumberFormat="1" applyFont="1" applyFill="1" applyBorder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164" fontId="3" fillId="5" borderId="1" xfId="2" applyNumberFormat="1" applyFont="1" applyFill="1" applyBorder="1" applyAlignment="1">
      <alignment horizontal="center"/>
    </xf>
    <xf numFmtId="164" fontId="0" fillId="6" borderId="1" xfId="2" applyNumberFormat="1" applyFont="1" applyFill="1" applyBorder="1" applyAlignment="1">
      <alignment horizontal="center"/>
    </xf>
    <xf numFmtId="0" fontId="0" fillId="0" borderId="1" xfId="2" applyNumberFormat="1" applyFont="1" applyBorder="1" applyAlignment="1">
      <alignment horizontal="center"/>
    </xf>
    <xf numFmtId="44" fontId="0" fillId="0" borderId="0" xfId="0" applyNumberFormat="1"/>
    <xf numFmtId="165" fontId="0" fillId="0" borderId="0" xfId="0" applyNumberFormat="1"/>
    <xf numFmtId="10" fontId="0" fillId="0" borderId="1" xfId="2" applyNumberFormat="1" applyFont="1" applyBorder="1" applyAlignment="1">
      <alignment horizontal="center"/>
    </xf>
    <xf numFmtId="44" fontId="4" fillId="0" borderId="0" xfId="1" applyFont="1"/>
    <xf numFmtId="44" fontId="4" fillId="0" borderId="0" xfId="0" applyNumberFormat="1" applyFont="1"/>
    <xf numFmtId="0" fontId="3" fillId="7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"/>
  <sheetViews>
    <sheetView showGridLines="0" tabSelected="1" topLeftCell="A55" zoomScale="140" zoomScaleNormal="140" workbookViewId="0">
      <selection activeCell="D89" sqref="D89"/>
    </sheetView>
  </sheetViews>
  <sheetFormatPr defaultRowHeight="15" x14ac:dyDescent="0.25"/>
  <cols>
    <col min="1" max="1" width="9.140625" style="1"/>
    <col min="2" max="2" width="65.140625" bestFit="1" customWidth="1"/>
    <col min="3" max="3" width="13.5703125" style="6" customWidth="1"/>
    <col min="4" max="4" width="16.7109375" style="3" bestFit="1" customWidth="1"/>
    <col min="5" max="5" width="2.7109375" customWidth="1"/>
    <col min="6" max="6" width="16.85546875" customWidth="1"/>
    <col min="7" max="8" width="16.7109375" bestFit="1" customWidth="1"/>
    <col min="9" max="9" width="10" bestFit="1" customWidth="1"/>
  </cols>
  <sheetData>
    <row r="1" spans="1:6" x14ac:dyDescent="0.25">
      <c r="A1" s="39" t="s">
        <v>77</v>
      </c>
      <c r="B1" s="39"/>
      <c r="C1" s="39"/>
      <c r="D1" s="39"/>
    </row>
    <row r="2" spans="1:6" x14ac:dyDescent="0.25">
      <c r="A2" s="8">
        <v>1</v>
      </c>
      <c r="B2" s="45" t="s">
        <v>12</v>
      </c>
      <c r="C2" s="45"/>
      <c r="D2" s="18" t="s">
        <v>13</v>
      </c>
    </row>
    <row r="3" spans="1:6" x14ac:dyDescent="0.25">
      <c r="A3" s="9" t="s">
        <v>0</v>
      </c>
      <c r="B3" s="32" t="s">
        <v>6</v>
      </c>
      <c r="C3" s="32"/>
      <c r="D3" s="10">
        <v>1900</v>
      </c>
      <c r="F3" s="26"/>
    </row>
    <row r="4" spans="1:6" x14ac:dyDescent="0.25">
      <c r="A4" s="9" t="s">
        <v>1</v>
      </c>
      <c r="B4" s="32" t="s">
        <v>7</v>
      </c>
      <c r="C4" s="32"/>
      <c r="D4" s="10">
        <v>0</v>
      </c>
      <c r="F4" s="26"/>
    </row>
    <row r="5" spans="1:6" x14ac:dyDescent="0.25">
      <c r="A5" s="9" t="s">
        <v>2</v>
      </c>
      <c r="B5" s="32" t="s">
        <v>8</v>
      </c>
      <c r="C5" s="32"/>
      <c r="D5" s="10">
        <v>0</v>
      </c>
      <c r="F5" s="26"/>
    </row>
    <row r="6" spans="1:6" x14ac:dyDescent="0.25">
      <c r="A6" s="9" t="s">
        <v>3</v>
      </c>
      <c r="B6" s="32" t="s">
        <v>9</v>
      </c>
      <c r="C6" s="32"/>
      <c r="D6" s="10">
        <v>0</v>
      </c>
      <c r="F6" s="26"/>
    </row>
    <row r="7" spans="1:6" x14ac:dyDescent="0.25">
      <c r="A7" s="9" t="s">
        <v>4</v>
      </c>
      <c r="B7" s="32" t="s">
        <v>10</v>
      </c>
      <c r="C7" s="32"/>
      <c r="D7" s="10">
        <v>0</v>
      </c>
      <c r="F7" s="26"/>
    </row>
    <row r="8" spans="1:6" x14ac:dyDescent="0.25">
      <c r="A8" s="9" t="s">
        <v>5</v>
      </c>
      <c r="B8" s="32" t="s">
        <v>11</v>
      </c>
      <c r="C8" s="32"/>
      <c r="D8" s="10">
        <v>0</v>
      </c>
      <c r="F8" s="26"/>
    </row>
    <row r="9" spans="1:6" x14ac:dyDescent="0.25">
      <c r="A9" s="38" t="s">
        <v>17</v>
      </c>
      <c r="B9" s="38"/>
      <c r="C9" s="38"/>
      <c r="D9" s="13">
        <f>SUM(D3:D8)</f>
        <v>1900</v>
      </c>
      <c r="F9" s="26"/>
    </row>
    <row r="10" spans="1:6" x14ac:dyDescent="0.25">
      <c r="A10" s="2"/>
      <c r="B10" s="2"/>
      <c r="C10" s="19"/>
    </row>
    <row r="11" spans="1:6" x14ac:dyDescent="0.25">
      <c r="A11" s="39" t="s">
        <v>14</v>
      </c>
      <c r="B11" s="39"/>
      <c r="C11" s="39"/>
      <c r="D11" s="39"/>
    </row>
    <row r="12" spans="1:6" x14ac:dyDescent="0.25">
      <c r="A12" s="44" t="s">
        <v>16</v>
      </c>
      <c r="B12" s="44"/>
      <c r="C12" s="44"/>
      <c r="D12" s="44"/>
    </row>
    <row r="13" spans="1:6" x14ac:dyDescent="0.25">
      <c r="A13" s="8" t="s">
        <v>15</v>
      </c>
      <c r="B13" s="14" t="s">
        <v>18</v>
      </c>
      <c r="C13" s="20" t="s">
        <v>19</v>
      </c>
      <c r="D13" s="18" t="s">
        <v>13</v>
      </c>
    </row>
    <row r="14" spans="1:6" x14ac:dyDescent="0.25">
      <c r="A14" s="9" t="s">
        <v>0</v>
      </c>
      <c r="B14" s="12" t="s">
        <v>20</v>
      </c>
      <c r="C14" s="28">
        <v>8.3333000000000004E-2</v>
      </c>
      <c r="D14" s="10">
        <f>C14*$D$9</f>
        <v>158.33270000000002</v>
      </c>
      <c r="F14" s="26"/>
    </row>
    <row r="15" spans="1:6" x14ac:dyDescent="0.25">
      <c r="A15" s="9" t="s">
        <v>1</v>
      </c>
      <c r="B15" s="12" t="s">
        <v>21</v>
      </c>
      <c r="C15" s="28">
        <v>0.111111</v>
      </c>
      <c r="D15" s="10">
        <f>C15*$D$9</f>
        <v>211.11090000000002</v>
      </c>
      <c r="F15" s="26"/>
    </row>
    <row r="16" spans="1:6" x14ac:dyDescent="0.25">
      <c r="A16" s="9" t="s">
        <v>2</v>
      </c>
      <c r="B16" s="12" t="s">
        <v>22</v>
      </c>
      <c r="C16" s="5"/>
      <c r="D16" s="10"/>
      <c r="F16" s="26"/>
    </row>
    <row r="17" spans="1:6" x14ac:dyDescent="0.25">
      <c r="A17" s="38" t="s">
        <v>17</v>
      </c>
      <c r="B17" s="38"/>
      <c r="C17" s="21" t="s">
        <v>23</v>
      </c>
      <c r="D17" s="13">
        <f>SUM(D14:D16)</f>
        <v>369.44360000000006</v>
      </c>
      <c r="F17" s="26"/>
    </row>
    <row r="18" spans="1:6" x14ac:dyDescent="0.25">
      <c r="A18" s="2"/>
      <c r="B18" s="2"/>
      <c r="C18" s="22"/>
      <c r="D18" s="4"/>
    </row>
    <row r="19" spans="1:6" x14ac:dyDescent="0.25">
      <c r="A19" s="44" t="s">
        <v>25</v>
      </c>
      <c r="B19" s="44"/>
      <c r="C19" s="44"/>
      <c r="D19" s="44"/>
    </row>
    <row r="20" spans="1:6" x14ac:dyDescent="0.25">
      <c r="A20" s="8" t="s">
        <v>24</v>
      </c>
      <c r="B20" s="14" t="s">
        <v>18</v>
      </c>
      <c r="C20" s="20" t="s">
        <v>19</v>
      </c>
      <c r="D20" s="18" t="s">
        <v>13</v>
      </c>
    </row>
    <row r="21" spans="1:6" x14ac:dyDescent="0.25">
      <c r="A21" s="9" t="s">
        <v>0</v>
      </c>
      <c r="B21" s="12" t="s">
        <v>26</v>
      </c>
      <c r="C21" s="5">
        <v>0.2</v>
      </c>
      <c r="D21" s="10">
        <f>C21*($D$9+$D$17)</f>
        <v>453.88872000000003</v>
      </c>
      <c r="F21" s="26"/>
    </row>
    <row r="22" spans="1:6" x14ac:dyDescent="0.25">
      <c r="A22" s="9" t="s">
        <v>1</v>
      </c>
      <c r="B22" s="12" t="s">
        <v>27</v>
      </c>
      <c r="C22" s="5">
        <v>0.01</v>
      </c>
      <c r="D22" s="10">
        <f t="shared" ref="D22:D24" si="0">C22*($D$9+$D$17)</f>
        <v>22.694436</v>
      </c>
      <c r="F22" s="26"/>
    </row>
    <row r="23" spans="1:6" x14ac:dyDescent="0.25">
      <c r="A23" s="9" t="s">
        <v>2</v>
      </c>
      <c r="B23" s="12" t="s">
        <v>28</v>
      </c>
      <c r="C23" s="5">
        <v>0.03</v>
      </c>
      <c r="D23" s="10">
        <f t="shared" si="0"/>
        <v>68.083308000000002</v>
      </c>
      <c r="F23" s="26"/>
    </row>
    <row r="24" spans="1:6" x14ac:dyDescent="0.25">
      <c r="A24" s="9" t="s">
        <v>3</v>
      </c>
      <c r="B24" s="12" t="s">
        <v>29</v>
      </c>
      <c r="C24" s="5">
        <v>0.08</v>
      </c>
      <c r="D24" s="10">
        <f t="shared" si="0"/>
        <v>181.555488</v>
      </c>
      <c r="F24" s="26"/>
    </row>
    <row r="25" spans="1:6" x14ac:dyDescent="0.25">
      <c r="A25" s="38" t="s">
        <v>17</v>
      </c>
      <c r="B25" s="38"/>
      <c r="C25" s="21" t="s">
        <v>23</v>
      </c>
      <c r="D25" s="13">
        <f>SUM(D21:D24)</f>
        <v>726.22195199999999</v>
      </c>
      <c r="F25" s="26"/>
    </row>
    <row r="27" spans="1:6" x14ac:dyDescent="0.25">
      <c r="A27" s="44" t="s">
        <v>30</v>
      </c>
      <c r="B27" s="44"/>
      <c r="C27" s="44"/>
      <c r="D27" s="44"/>
    </row>
    <row r="28" spans="1:6" x14ac:dyDescent="0.25">
      <c r="A28" s="8" t="s">
        <v>24</v>
      </c>
      <c r="B28" s="46" t="s">
        <v>31</v>
      </c>
      <c r="C28" s="47"/>
      <c r="D28" s="18" t="s">
        <v>13</v>
      </c>
    </row>
    <row r="29" spans="1:6" x14ac:dyDescent="0.25">
      <c r="A29" s="9" t="s">
        <v>0</v>
      </c>
      <c r="B29" s="36" t="s">
        <v>32</v>
      </c>
      <c r="C29" s="37"/>
      <c r="D29" s="10">
        <v>0</v>
      </c>
      <c r="F29" s="26"/>
    </row>
    <row r="30" spans="1:6" x14ac:dyDescent="0.25">
      <c r="A30" s="9" t="s">
        <v>1</v>
      </c>
      <c r="B30" s="36" t="s">
        <v>33</v>
      </c>
      <c r="C30" s="37"/>
      <c r="D30" s="10">
        <v>180</v>
      </c>
      <c r="F30" s="26"/>
    </row>
    <row r="31" spans="1:6" x14ac:dyDescent="0.25">
      <c r="A31" s="9" t="s">
        <v>2</v>
      </c>
      <c r="B31" s="36" t="s">
        <v>34</v>
      </c>
      <c r="C31" s="37"/>
      <c r="D31" s="10">
        <v>0</v>
      </c>
      <c r="F31" s="26"/>
    </row>
    <row r="32" spans="1:6" x14ac:dyDescent="0.25">
      <c r="A32" s="9" t="s">
        <v>3</v>
      </c>
      <c r="B32" s="36" t="s">
        <v>74</v>
      </c>
      <c r="C32" s="37"/>
      <c r="D32" s="10">
        <v>0</v>
      </c>
      <c r="F32" s="26"/>
    </row>
    <row r="33" spans="1:6" x14ac:dyDescent="0.25">
      <c r="A33" s="9" t="s">
        <v>4</v>
      </c>
      <c r="B33" s="36" t="s">
        <v>75</v>
      </c>
      <c r="C33" s="37"/>
      <c r="D33" s="10">
        <v>14.62</v>
      </c>
      <c r="F33" s="26"/>
    </row>
    <row r="34" spans="1:6" x14ac:dyDescent="0.25">
      <c r="A34" s="41" t="s">
        <v>17</v>
      </c>
      <c r="B34" s="42"/>
      <c r="C34" s="43"/>
      <c r="D34" s="13">
        <f>SUM(D29:D33)</f>
        <v>194.62</v>
      </c>
      <c r="F34" s="26"/>
    </row>
    <row r="36" spans="1:6" x14ac:dyDescent="0.25">
      <c r="A36" s="44" t="s">
        <v>35</v>
      </c>
      <c r="B36" s="44"/>
      <c r="C36" s="44"/>
      <c r="D36" s="44"/>
    </row>
    <row r="37" spans="1:6" x14ac:dyDescent="0.25">
      <c r="A37" s="8">
        <v>2</v>
      </c>
      <c r="B37" s="46" t="s">
        <v>36</v>
      </c>
      <c r="C37" s="47"/>
      <c r="D37" s="18" t="s">
        <v>13</v>
      </c>
    </row>
    <row r="38" spans="1:6" x14ac:dyDescent="0.25">
      <c r="A38" s="9" t="s">
        <v>15</v>
      </c>
      <c r="B38" s="36" t="s">
        <v>18</v>
      </c>
      <c r="C38" s="37"/>
      <c r="D38" s="10">
        <f>D17</f>
        <v>369.44360000000006</v>
      </c>
      <c r="F38" s="26"/>
    </row>
    <row r="39" spans="1:6" x14ac:dyDescent="0.25">
      <c r="A39" s="9" t="s">
        <v>24</v>
      </c>
      <c r="B39" s="36" t="s">
        <v>38</v>
      </c>
      <c r="C39" s="37"/>
      <c r="D39" s="10">
        <f>D25</f>
        <v>726.22195199999999</v>
      </c>
      <c r="F39" s="26"/>
    </row>
    <row r="40" spans="1:6" x14ac:dyDescent="0.25">
      <c r="A40" s="9" t="s">
        <v>37</v>
      </c>
      <c r="B40" s="36" t="s">
        <v>31</v>
      </c>
      <c r="C40" s="37"/>
      <c r="D40" s="10">
        <f>D34</f>
        <v>194.62</v>
      </c>
      <c r="F40" s="26"/>
    </row>
    <row r="41" spans="1:6" x14ac:dyDescent="0.25">
      <c r="A41" s="41" t="s">
        <v>17</v>
      </c>
      <c r="B41" s="42"/>
      <c r="C41" s="43"/>
      <c r="D41" s="13">
        <f>SUM(D38:D40)</f>
        <v>1290.2855519999998</v>
      </c>
      <c r="F41" s="26"/>
    </row>
    <row r="43" spans="1:6" x14ac:dyDescent="0.25">
      <c r="A43" s="39" t="s">
        <v>39</v>
      </c>
      <c r="B43" s="39"/>
      <c r="C43" s="39"/>
      <c r="D43" s="39"/>
    </row>
    <row r="44" spans="1:6" x14ac:dyDescent="0.25">
      <c r="A44" s="8">
        <v>3</v>
      </c>
      <c r="B44" s="14" t="s">
        <v>40</v>
      </c>
      <c r="C44" s="20" t="s">
        <v>19</v>
      </c>
      <c r="D44" s="18" t="s">
        <v>13</v>
      </c>
    </row>
    <row r="45" spans="1:6" x14ac:dyDescent="0.25">
      <c r="A45" s="9" t="s">
        <v>0</v>
      </c>
      <c r="B45" s="12" t="s">
        <v>41</v>
      </c>
      <c r="C45" s="28">
        <v>4.1700000000000001E-2</v>
      </c>
      <c r="D45" s="10">
        <f>C45*$D$41</f>
        <v>53.804907518399993</v>
      </c>
      <c r="E45" s="26"/>
      <c r="F45" s="26"/>
    </row>
    <row r="46" spans="1:6" x14ac:dyDescent="0.25">
      <c r="A46" s="9" t="s">
        <v>1</v>
      </c>
      <c r="B46" s="12" t="s">
        <v>42</v>
      </c>
      <c r="C46" s="28">
        <v>0</v>
      </c>
      <c r="D46" s="10">
        <f t="shared" ref="D46:D49" si="1">C46*$D$41</f>
        <v>0</v>
      </c>
      <c r="F46" s="26"/>
    </row>
    <row r="47" spans="1:6" x14ac:dyDescent="0.25">
      <c r="A47" s="9" t="s">
        <v>2</v>
      </c>
      <c r="B47" s="12" t="s">
        <v>43</v>
      </c>
      <c r="C47" s="28">
        <v>0</v>
      </c>
      <c r="D47" s="10">
        <f t="shared" si="1"/>
        <v>0</v>
      </c>
      <c r="F47" s="26"/>
    </row>
    <row r="48" spans="1:6" x14ac:dyDescent="0.25">
      <c r="A48" s="9" t="s">
        <v>3</v>
      </c>
      <c r="B48" s="12" t="s">
        <v>44</v>
      </c>
      <c r="C48" s="28">
        <v>1.9400000000000001E-2</v>
      </c>
      <c r="D48" s="10">
        <f t="shared" si="1"/>
        <v>25.031539708799997</v>
      </c>
      <c r="F48" s="26"/>
    </row>
    <row r="49" spans="1:7" x14ac:dyDescent="0.25">
      <c r="A49" s="9" t="s">
        <v>4</v>
      </c>
      <c r="B49" s="12" t="s">
        <v>45</v>
      </c>
      <c r="C49" s="28">
        <v>1.9400000000000001E-2</v>
      </c>
      <c r="D49" s="10">
        <f t="shared" si="1"/>
        <v>25.031539708799997</v>
      </c>
      <c r="F49" s="26"/>
    </row>
    <row r="50" spans="1:7" x14ac:dyDescent="0.25">
      <c r="A50" s="41" t="s">
        <v>17</v>
      </c>
      <c r="B50" s="42"/>
      <c r="C50" s="43"/>
      <c r="D50" s="13">
        <f>SUM(D45:D49)</f>
        <v>103.86798693599998</v>
      </c>
      <c r="F50" s="26"/>
    </row>
    <row r="52" spans="1:7" x14ac:dyDescent="0.25">
      <c r="A52" s="39" t="s">
        <v>46</v>
      </c>
      <c r="B52" s="39"/>
      <c r="C52" s="39"/>
      <c r="D52" s="39"/>
    </row>
    <row r="53" spans="1:7" x14ac:dyDescent="0.25">
      <c r="A53" s="44" t="s">
        <v>50</v>
      </c>
      <c r="B53" s="44"/>
      <c r="C53" s="44"/>
      <c r="D53" s="44"/>
    </row>
    <row r="54" spans="1:7" x14ac:dyDescent="0.25">
      <c r="A54" s="8">
        <v>4</v>
      </c>
      <c r="B54" s="14" t="s">
        <v>47</v>
      </c>
      <c r="C54" s="20" t="s">
        <v>48</v>
      </c>
      <c r="D54" s="18" t="s">
        <v>13</v>
      </c>
    </row>
    <row r="55" spans="1:7" x14ac:dyDescent="0.25">
      <c r="A55" s="9" t="s">
        <v>0</v>
      </c>
      <c r="B55" s="12" t="s">
        <v>49</v>
      </c>
      <c r="C55" s="25">
        <v>30</v>
      </c>
      <c r="D55" s="10">
        <v>292.13</v>
      </c>
      <c r="F55" s="26"/>
    </row>
    <row r="56" spans="1:7" x14ac:dyDescent="0.25">
      <c r="A56" s="38" t="s">
        <v>17</v>
      </c>
      <c r="B56" s="38"/>
      <c r="C56" s="23"/>
      <c r="D56" s="13">
        <f>SUM(D55)</f>
        <v>292.13</v>
      </c>
      <c r="F56" s="26"/>
    </row>
    <row r="58" spans="1:7" x14ac:dyDescent="0.25">
      <c r="A58" s="39" t="s">
        <v>51</v>
      </c>
      <c r="B58" s="39"/>
      <c r="C58" s="39"/>
      <c r="D58" s="39"/>
    </row>
    <row r="59" spans="1:7" x14ac:dyDescent="0.25">
      <c r="A59" s="8">
        <v>5</v>
      </c>
      <c r="B59" s="46" t="s">
        <v>52</v>
      </c>
      <c r="C59" s="47"/>
      <c r="D59" s="18" t="s">
        <v>13</v>
      </c>
    </row>
    <row r="60" spans="1:7" x14ac:dyDescent="0.25">
      <c r="A60" s="9" t="s">
        <v>0</v>
      </c>
      <c r="B60" s="36" t="s">
        <v>70</v>
      </c>
      <c r="C60" s="37"/>
      <c r="D60" s="10">
        <v>10</v>
      </c>
      <c r="F60" s="26"/>
    </row>
    <row r="61" spans="1:7" x14ac:dyDescent="0.25">
      <c r="A61" s="9" t="s">
        <v>1</v>
      </c>
      <c r="B61" s="36" t="s">
        <v>76</v>
      </c>
      <c r="C61" s="37"/>
      <c r="D61" s="10">
        <v>0</v>
      </c>
      <c r="E61" s="26"/>
      <c r="F61" s="26"/>
      <c r="G61" s="3"/>
    </row>
    <row r="62" spans="1:7" x14ac:dyDescent="0.25">
      <c r="A62" s="9" t="s">
        <v>2</v>
      </c>
      <c r="B62" s="36" t="s">
        <v>71</v>
      </c>
      <c r="C62" s="37"/>
      <c r="D62" s="10">
        <v>0</v>
      </c>
      <c r="E62" s="26"/>
      <c r="F62" s="26"/>
      <c r="G62" s="3"/>
    </row>
    <row r="63" spans="1:7" x14ac:dyDescent="0.25">
      <c r="A63" s="9" t="s">
        <v>3</v>
      </c>
      <c r="B63" s="36" t="s">
        <v>72</v>
      </c>
      <c r="C63" s="37"/>
      <c r="D63" s="10">
        <v>0</v>
      </c>
      <c r="F63" s="26"/>
    </row>
    <row r="64" spans="1:7" x14ac:dyDescent="0.25">
      <c r="A64" s="38" t="s">
        <v>17</v>
      </c>
      <c r="B64" s="38"/>
      <c r="C64" s="38"/>
      <c r="D64" s="13">
        <f>SUM(D60:D63)</f>
        <v>10</v>
      </c>
      <c r="F64" s="26"/>
    </row>
    <row r="66" spans="1:6" x14ac:dyDescent="0.25">
      <c r="A66" s="39" t="s">
        <v>53</v>
      </c>
      <c r="B66" s="39"/>
      <c r="C66" s="39"/>
      <c r="D66" s="39"/>
    </row>
    <row r="67" spans="1:6" x14ac:dyDescent="0.25">
      <c r="A67" s="8">
        <v>6</v>
      </c>
      <c r="B67" s="14" t="s">
        <v>54</v>
      </c>
      <c r="C67" s="20" t="s">
        <v>19</v>
      </c>
      <c r="D67" s="18" t="s">
        <v>13</v>
      </c>
    </row>
    <row r="68" spans="1:6" x14ac:dyDescent="0.25">
      <c r="A68" s="9" t="s">
        <v>0</v>
      </c>
      <c r="B68" s="12" t="s">
        <v>55</v>
      </c>
      <c r="C68" s="5">
        <v>7.0000000000000007E-2</v>
      </c>
      <c r="D68" s="10">
        <f>C68*D85</f>
        <v>251.73984772552001</v>
      </c>
      <c r="F68" s="26"/>
    </row>
    <row r="69" spans="1:6" x14ac:dyDescent="0.25">
      <c r="A69" s="9" t="s">
        <v>1</v>
      </c>
      <c r="B69" s="12" t="s">
        <v>56</v>
      </c>
      <c r="C69" s="5">
        <v>7.0000000000000007E-2</v>
      </c>
      <c r="D69" s="10">
        <f>C69*D85</f>
        <v>251.73984772552001</v>
      </c>
      <c r="E69" s="26"/>
      <c r="F69" s="26"/>
    </row>
    <row r="70" spans="1:6" x14ac:dyDescent="0.25">
      <c r="A70" s="15" t="s">
        <v>2</v>
      </c>
      <c r="B70" s="16" t="s">
        <v>57</v>
      </c>
      <c r="C70" s="24" t="s">
        <v>23</v>
      </c>
      <c r="D70" s="17">
        <v>0</v>
      </c>
      <c r="F70" s="26"/>
    </row>
    <row r="71" spans="1:6" x14ac:dyDescent="0.25">
      <c r="A71" s="40"/>
      <c r="B71" s="12" t="s">
        <v>73</v>
      </c>
      <c r="C71" s="5">
        <v>0.16800000000000001</v>
      </c>
      <c r="D71" s="10">
        <f>$D$85*C71</f>
        <v>604.17563454124797</v>
      </c>
      <c r="F71" s="26"/>
    </row>
    <row r="72" spans="1:6" x14ac:dyDescent="0.25">
      <c r="A72" s="40"/>
      <c r="B72" s="12" t="s">
        <v>58</v>
      </c>
      <c r="C72" s="5">
        <v>0.05</v>
      </c>
      <c r="D72" s="10">
        <f t="shared" ref="D72:D75" si="2">$D$85*C72</f>
        <v>179.81417694679999</v>
      </c>
      <c r="F72" s="26"/>
    </row>
    <row r="73" spans="1:6" x14ac:dyDescent="0.25">
      <c r="A73" s="40"/>
      <c r="B73" s="12"/>
      <c r="C73" s="5"/>
      <c r="D73" s="10">
        <f t="shared" si="2"/>
        <v>0</v>
      </c>
      <c r="F73" s="26"/>
    </row>
    <row r="74" spans="1:6" x14ac:dyDescent="0.25">
      <c r="A74" s="40"/>
      <c r="B74" s="12"/>
      <c r="C74" s="5"/>
      <c r="D74" s="10">
        <f t="shared" si="2"/>
        <v>0</v>
      </c>
      <c r="F74" s="26"/>
    </row>
    <row r="75" spans="1:6" x14ac:dyDescent="0.25">
      <c r="A75" s="40"/>
      <c r="B75" s="12"/>
      <c r="C75" s="5"/>
      <c r="D75" s="10">
        <f t="shared" si="2"/>
        <v>0</v>
      </c>
      <c r="F75" s="26"/>
    </row>
    <row r="76" spans="1:6" x14ac:dyDescent="0.25">
      <c r="A76" s="41" t="s">
        <v>17</v>
      </c>
      <c r="B76" s="42"/>
      <c r="C76" s="43"/>
      <c r="D76" s="13">
        <f>SUM(D68:D75)</f>
        <v>1287.469506939088</v>
      </c>
      <c r="F76" s="26"/>
    </row>
    <row r="78" spans="1:6" x14ac:dyDescent="0.25">
      <c r="A78" s="44" t="s">
        <v>59</v>
      </c>
      <c r="B78" s="44"/>
      <c r="C78" s="44"/>
      <c r="D78" s="44"/>
    </row>
    <row r="79" spans="1:6" x14ac:dyDescent="0.25">
      <c r="A79" s="45" t="s">
        <v>60</v>
      </c>
      <c r="B79" s="45"/>
      <c r="C79" s="45"/>
      <c r="D79" s="18" t="s">
        <v>13</v>
      </c>
    </row>
    <row r="80" spans="1:6" x14ac:dyDescent="0.25">
      <c r="A80" s="9" t="s">
        <v>0</v>
      </c>
      <c r="B80" s="32" t="s">
        <v>62</v>
      </c>
      <c r="C80" s="32"/>
      <c r="D80" s="10">
        <f>D9</f>
        <v>1900</v>
      </c>
      <c r="F80" s="26"/>
    </row>
    <row r="81" spans="1:9" x14ac:dyDescent="0.25">
      <c r="A81" s="9" t="s">
        <v>1</v>
      </c>
      <c r="B81" s="32" t="s">
        <v>63</v>
      </c>
      <c r="C81" s="32"/>
      <c r="D81" s="10">
        <f>D41</f>
        <v>1290.2855519999998</v>
      </c>
      <c r="F81" s="26"/>
      <c r="H81" s="3"/>
    </row>
    <row r="82" spans="1:9" x14ac:dyDescent="0.25">
      <c r="A82" s="9" t="s">
        <v>2</v>
      </c>
      <c r="B82" s="32" t="s">
        <v>64</v>
      </c>
      <c r="C82" s="32"/>
      <c r="D82" s="10">
        <f>D50</f>
        <v>103.86798693599998</v>
      </c>
      <c r="F82" s="26"/>
      <c r="H82" s="26"/>
    </row>
    <row r="83" spans="1:9" x14ac:dyDescent="0.25">
      <c r="A83" s="9" t="s">
        <v>3</v>
      </c>
      <c r="B83" s="32" t="s">
        <v>65</v>
      </c>
      <c r="C83" s="32"/>
      <c r="D83" s="10">
        <f>D56</f>
        <v>292.13</v>
      </c>
      <c r="F83" s="26"/>
    </row>
    <row r="84" spans="1:9" x14ac:dyDescent="0.25">
      <c r="A84" s="9" t="s">
        <v>4</v>
      </c>
      <c r="B84" s="32" t="s">
        <v>66</v>
      </c>
      <c r="C84" s="32"/>
      <c r="D84" s="10">
        <f>D64</f>
        <v>10</v>
      </c>
      <c r="F84" s="26"/>
    </row>
    <row r="85" spans="1:9" x14ac:dyDescent="0.25">
      <c r="A85" s="33" t="s">
        <v>61</v>
      </c>
      <c r="B85" s="34"/>
      <c r="C85" s="35"/>
      <c r="D85" s="11">
        <f>SUM(D80:D84)</f>
        <v>3596.2835389359998</v>
      </c>
      <c r="F85" s="26"/>
    </row>
    <row r="86" spans="1:9" x14ac:dyDescent="0.25">
      <c r="A86" s="9" t="s">
        <v>5</v>
      </c>
      <c r="B86" s="32" t="s">
        <v>67</v>
      </c>
      <c r="C86" s="32"/>
      <c r="D86" s="10">
        <f>D76</f>
        <v>1287.469506939088</v>
      </c>
      <c r="F86" s="26"/>
    </row>
    <row r="87" spans="1:9" x14ac:dyDescent="0.25">
      <c r="A87" s="31" t="s">
        <v>68</v>
      </c>
      <c r="B87" s="31"/>
      <c r="C87" s="31"/>
      <c r="D87" s="7">
        <f>SUM(D85:D86)</f>
        <v>4883.753045875088</v>
      </c>
      <c r="F87" s="26"/>
      <c r="G87" s="30"/>
      <c r="H87" s="26"/>
    </row>
    <row r="88" spans="1:9" x14ac:dyDescent="0.25">
      <c r="A88" s="31" t="s">
        <v>78</v>
      </c>
      <c r="B88" s="31"/>
      <c r="C88" s="31"/>
      <c r="D88" s="7">
        <f>D87*16</f>
        <v>78140.048734001408</v>
      </c>
      <c r="F88" s="26"/>
      <c r="G88" s="29"/>
      <c r="H88" s="26"/>
      <c r="I88" s="27"/>
    </row>
    <row r="89" spans="1:9" x14ac:dyDescent="0.25">
      <c r="A89" s="31" t="s">
        <v>69</v>
      </c>
      <c r="B89" s="31"/>
      <c r="C89" s="31"/>
      <c r="D89" s="7">
        <f>D88*12</f>
        <v>937680.58480801689</v>
      </c>
      <c r="F89" s="26"/>
      <c r="G89" s="29"/>
      <c r="H89" s="26"/>
    </row>
    <row r="90" spans="1:9" x14ac:dyDescent="0.25">
      <c r="G90" s="26"/>
    </row>
  </sheetData>
  <mergeCells count="55">
    <mergeCell ref="A17:B17"/>
    <mergeCell ref="A1:D1"/>
    <mergeCell ref="B2:C2"/>
    <mergeCell ref="B3:C3"/>
    <mergeCell ref="B4:C4"/>
    <mergeCell ref="B5:C5"/>
    <mergeCell ref="B6:C6"/>
    <mergeCell ref="B7:C7"/>
    <mergeCell ref="B8:C8"/>
    <mergeCell ref="A9:C9"/>
    <mergeCell ref="A11:D11"/>
    <mergeCell ref="A12:D12"/>
    <mergeCell ref="B37:C37"/>
    <mergeCell ref="A19:D19"/>
    <mergeCell ref="A25:B25"/>
    <mergeCell ref="A27:D27"/>
    <mergeCell ref="B28:C28"/>
    <mergeCell ref="B29:C29"/>
    <mergeCell ref="B30:C30"/>
    <mergeCell ref="B31:C31"/>
    <mergeCell ref="B32:C32"/>
    <mergeCell ref="B33:C33"/>
    <mergeCell ref="A34:C34"/>
    <mergeCell ref="A36:D36"/>
    <mergeCell ref="B60:C60"/>
    <mergeCell ref="B38:C38"/>
    <mergeCell ref="B39:C39"/>
    <mergeCell ref="B40:C40"/>
    <mergeCell ref="A41:C41"/>
    <mergeCell ref="A43:D43"/>
    <mergeCell ref="A50:C50"/>
    <mergeCell ref="A52:D52"/>
    <mergeCell ref="A53:D53"/>
    <mergeCell ref="A56:B56"/>
    <mergeCell ref="A58:D58"/>
    <mergeCell ref="B59:C59"/>
    <mergeCell ref="B82:C82"/>
    <mergeCell ref="B61:C61"/>
    <mergeCell ref="B62:C62"/>
    <mergeCell ref="B63:C63"/>
    <mergeCell ref="A64:C64"/>
    <mergeCell ref="A66:D66"/>
    <mergeCell ref="A71:A75"/>
    <mergeCell ref="A76:C76"/>
    <mergeCell ref="A78:D78"/>
    <mergeCell ref="A79:C79"/>
    <mergeCell ref="B80:C80"/>
    <mergeCell ref="B81:C81"/>
    <mergeCell ref="A89:C89"/>
    <mergeCell ref="B83:C83"/>
    <mergeCell ref="B84:C84"/>
    <mergeCell ref="A85:C85"/>
    <mergeCell ref="B86:C86"/>
    <mergeCell ref="A87:C87"/>
    <mergeCell ref="A88:C88"/>
  </mergeCells>
  <pageMargins left="0.511811024" right="0.511811024" top="0.78740157499999996" bottom="0.78740157499999996" header="0.31496062000000002" footer="0.31496062000000002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PAEDI</vt:lpstr>
      <vt:lpstr>PAEDI!Area_de_impressao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Usuario</cp:lastModifiedBy>
  <cp:lastPrinted>2023-02-27T20:10:48Z</cp:lastPrinted>
  <dcterms:created xsi:type="dcterms:W3CDTF">2022-12-13T17:18:02Z</dcterms:created>
  <dcterms:modified xsi:type="dcterms:W3CDTF">2025-09-03T18:08:53Z</dcterms:modified>
</cp:coreProperties>
</file>